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<sst xmlns="http://schemas.openxmlformats.org/spreadsheetml/2006/main" count="56" uniqueCount="55">
  <si>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</si>
  <si>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</si>
  <si>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</si>
  <si>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</si>
  <si>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</si>
  <si>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</si>
  <si>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</si>
  <si>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</si>
  <si>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</si>
  <si>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</si>
  <si>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</si>
  <si>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</si>
  <si>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</si>
  <si>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Pk / Gk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</si>
  <si>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</si>
  <si>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</si>
  <si>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</si>
  <si>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</si>
  <si>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</si>
  <si>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</si>
  <si>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</si>
  <si>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</si>
  <si>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PR / Rs</t>
  </si>
  <si>
    <t>Kp</t>
  </si>
  <si>
    <t>Kpu</t>
  </si>
  <si>
    <t>Pom</t>
  </si>
  <si>
    <t>Iks</t>
  </si>
  <si>
    <t>Plp</t>
  </si>
  <si>
    <t>Pl</t>
  </si>
  <si>
    <t>Ov-i</t>
  </si>
  <si>
    <t>Ov-h</t>
  </si>
  <si>
    <t>Dn</t>
  </si>
  <si>
    <t>Nar</t>
  </si>
  <si>
    <t>Rz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</si>
  <si>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</si>
  <si>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</si>
  <si>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</si>
  <si>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</si>
  <si>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</si>
  <si>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</si>
  <si>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</si>
  <si>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</si>
  <si>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</si>
  <si>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</si>
  <si>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</si>
  <si>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 xml:space="preserve">Total judges </t>
  </si>
  <si>
    <t>Municipal Court -- Case Filings</t>
  </si>
  <si>
    <t xml:space="preserve">Tešanj </t>
  </si>
  <si>
    <t>Su</t>
  </si>
  <si>
    <t>Ov</t>
  </si>
  <si>
    <t>estimated</t>
  </si>
  <si>
    <t>CASELOAD INDEX (the number of judges needed to cover the core caseload)</t>
  </si>
  <si>
    <t>Less commercial cases to be handled by the new Commercial Division in the Zenica Municipal Court</t>
  </si>
  <si>
    <t>Ps</t>
  </si>
  <si>
    <t>ADJUSTED CASELOAD INDEX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</si>
</sst>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3"/>
  <sheetViews>
    <sheetView tabSelected="1" workbookViewId="0" topLeftCell="A32">
      <selection activeCell="A47" sqref="A47:J48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47</v>
      </c>
      <c r="E2" s="11"/>
    </row>
    <row r="3" ht="26.25">
      <c r="A3" s="11" t="s">
        <v>46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37</v>
      </c>
      <c r="G5" s="6" t="s">
        <v>38</v>
      </c>
      <c r="H5" s="6" t="s">
        <v>43</v>
      </c>
      <c r="I5" s="6" t="s">
        <v>42</v>
      </c>
      <c r="J5" s="6" t="s">
        <v>50</v>
      </c>
      <c r="K5" s="5"/>
      <c r="L5" s="7" t="s">
        <v>45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39</v>
      </c>
      <c r="H6" s="9" t="s">
        <v>41</v>
      </c>
      <c r="I6" s="9" t="s">
        <v>41</v>
      </c>
      <c r="J6" s="9" t="s">
        <v>36</v>
      </c>
      <c r="K6" s="9" t="s">
        <v>35</v>
      </c>
      <c r="L6" s="10" t="s">
        <v>44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256</v>
      </c>
      <c r="C8" s="12">
        <v>195</v>
      </c>
      <c r="D8" s="12">
        <v>164</v>
      </c>
      <c r="E8" s="12">
        <v>187</v>
      </c>
      <c r="F8" s="12">
        <v>100</v>
      </c>
      <c r="G8" s="12">
        <f>PRODUCT(F8,2)</f>
        <v>200</v>
      </c>
      <c r="H8" s="12">
        <f aca="true" t="shared" si="0" ref="H8:H21">AVERAGE(B8,C8,D8,E8,G8)</f>
        <v>200.4</v>
      </c>
      <c r="I8" s="12">
        <f aca="true" t="shared" si="1" ref="I8:I21">AVERAGE(E8,G8)</f>
        <v>193.5</v>
      </c>
      <c r="J8" s="12">
        <v>220</v>
      </c>
      <c r="K8" s="12">
        <f>POWER(J8,-1)</f>
        <v>0.004545454545454545</v>
      </c>
      <c r="L8" s="13">
        <f>PRODUCT(I8,K8)</f>
        <v>0.8795454545454545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59</v>
      </c>
      <c r="C9" s="12">
        <v>39</v>
      </c>
      <c r="D9" s="12">
        <v>36</v>
      </c>
      <c r="E9" s="12">
        <v>59</v>
      </c>
      <c r="F9" s="12">
        <v>21</v>
      </c>
      <c r="G9" s="12">
        <f aca="true" t="shared" si="2" ref="G9:G43">PRODUCT(F9,2)</f>
        <v>42</v>
      </c>
      <c r="H9" s="12">
        <f t="shared" si="0"/>
        <v>47</v>
      </c>
      <c r="I9" s="12">
        <f t="shared" si="1"/>
        <v>50.5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13</v>
      </c>
      <c r="C10" s="12">
        <v>7</v>
      </c>
      <c r="D10" s="12">
        <v>12</v>
      </c>
      <c r="E10" s="12">
        <v>7</v>
      </c>
      <c r="F10" s="12">
        <v>5</v>
      </c>
      <c r="G10" s="12">
        <f t="shared" si="2"/>
        <v>10</v>
      </c>
      <c r="H10" s="12">
        <f t="shared" si="0"/>
        <v>9.8</v>
      </c>
      <c r="I10" s="12">
        <f t="shared" si="1"/>
        <v>8.5</v>
      </c>
      <c r="J10" s="12">
        <v>220</v>
      </c>
      <c r="K10" s="12">
        <f aca="true" t="shared" si="3" ref="K10:K33">POWER(J10,-1)</f>
        <v>0.004545454545454545</v>
      </c>
      <c r="L10" s="13">
        <f aca="true" t="shared" si="4" ref="L10:L33">PRODUCT(I10,K10)</f>
        <v>0.038636363636363635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13</v>
      </c>
      <c r="C11" s="12">
        <v>16</v>
      </c>
      <c r="D11" s="12">
        <v>12</v>
      </c>
      <c r="E11" s="12">
        <v>27</v>
      </c>
      <c r="F11" s="12">
        <v>12</v>
      </c>
      <c r="G11" s="12">
        <f t="shared" si="2"/>
        <v>24</v>
      </c>
      <c r="H11" s="12">
        <f t="shared" si="0"/>
        <v>18.4</v>
      </c>
      <c r="I11" s="12">
        <f t="shared" si="1"/>
        <v>25.5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602</v>
      </c>
      <c r="C12" s="12">
        <v>1440</v>
      </c>
      <c r="D12" s="12">
        <v>900</v>
      </c>
      <c r="E12" s="12">
        <v>1017</v>
      </c>
      <c r="F12" s="12">
        <v>475</v>
      </c>
      <c r="G12" s="12">
        <f t="shared" si="2"/>
        <v>950</v>
      </c>
      <c r="H12" s="12">
        <f t="shared" si="0"/>
        <v>981.8</v>
      </c>
      <c r="I12" s="12">
        <f t="shared" si="1"/>
        <v>983.5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74</v>
      </c>
      <c r="C13" s="12">
        <v>115</v>
      </c>
      <c r="D13" s="12">
        <v>92</v>
      </c>
      <c r="E13" s="12">
        <v>102</v>
      </c>
      <c r="F13" s="12">
        <v>49</v>
      </c>
      <c r="G13" s="12">
        <f t="shared" si="2"/>
        <v>98</v>
      </c>
      <c r="H13" s="12">
        <f t="shared" si="0"/>
        <v>96.2</v>
      </c>
      <c r="I13" s="12">
        <f t="shared" si="1"/>
        <v>100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435</v>
      </c>
      <c r="C14" s="12">
        <v>438</v>
      </c>
      <c r="D14" s="12">
        <v>438</v>
      </c>
      <c r="E14" s="12">
        <v>409</v>
      </c>
      <c r="F14" s="12">
        <v>222</v>
      </c>
      <c r="G14" s="12">
        <f t="shared" si="2"/>
        <v>444</v>
      </c>
      <c r="H14" s="12">
        <f t="shared" si="0"/>
        <v>432.8</v>
      </c>
      <c r="I14" s="12">
        <f t="shared" si="1"/>
        <v>426.5</v>
      </c>
      <c r="J14" s="12">
        <v>300</v>
      </c>
      <c r="K14" s="12">
        <f t="shared" si="3"/>
        <v>0.0033333333333333335</v>
      </c>
      <c r="L14" s="13">
        <f t="shared" si="4"/>
        <v>1.4216666666666669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/>
      <c r="C15" s="12"/>
      <c r="D15" s="12"/>
      <c r="E15" s="12"/>
      <c r="F15" s="12">
        <v>0</v>
      </c>
      <c r="G15" s="12">
        <f t="shared" si="2"/>
        <v>0</v>
      </c>
      <c r="H15" s="12">
        <f t="shared" si="0"/>
        <v>0</v>
      </c>
      <c r="I15" s="12">
        <f t="shared" si="1"/>
        <v>0</v>
      </c>
      <c r="J15" s="12">
        <v>300</v>
      </c>
      <c r="K15" s="12">
        <f t="shared" si="3"/>
        <v>0.0033333333333333335</v>
      </c>
      <c r="L15" s="13">
        <f t="shared" si="4"/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>
        <v>35</v>
      </c>
      <c r="C16" s="12">
        <v>59</v>
      </c>
      <c r="D16" s="12">
        <v>88</v>
      </c>
      <c r="E16" s="12">
        <v>50</v>
      </c>
      <c r="F16" s="12">
        <v>33</v>
      </c>
      <c r="G16" s="12">
        <f t="shared" si="2"/>
        <v>66</v>
      </c>
      <c r="H16" s="12">
        <f t="shared" si="0"/>
        <v>59.6</v>
      </c>
      <c r="I16" s="12">
        <f t="shared" si="1"/>
        <v>58</v>
      </c>
      <c r="J16" s="12">
        <v>600</v>
      </c>
      <c r="K16" s="12">
        <f t="shared" si="3"/>
        <v>0.0016666666666666668</v>
      </c>
      <c r="L16" s="13">
        <f t="shared" si="4"/>
        <v>0.09666666666666668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>
        <v>395</v>
      </c>
      <c r="C17" s="12">
        <v>48</v>
      </c>
      <c r="D17" s="12">
        <v>85</v>
      </c>
      <c r="E17" s="12">
        <v>85</v>
      </c>
      <c r="F17" s="12">
        <v>34</v>
      </c>
      <c r="G17" s="12">
        <f t="shared" si="2"/>
        <v>68</v>
      </c>
      <c r="H17" s="12">
        <f t="shared" si="0"/>
        <v>136.2</v>
      </c>
      <c r="I17" s="12">
        <f t="shared" si="1"/>
        <v>76.5</v>
      </c>
      <c r="J17" s="12">
        <v>600</v>
      </c>
      <c r="K17" s="12">
        <f t="shared" si="3"/>
        <v>0.0016666666666666668</v>
      </c>
      <c r="L17" s="13">
        <f t="shared" si="4"/>
        <v>0.1275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417</v>
      </c>
      <c r="C18" s="12">
        <v>538</v>
      </c>
      <c r="D18" s="12">
        <v>607</v>
      </c>
      <c r="E18" s="12">
        <v>552</v>
      </c>
      <c r="F18" s="12">
        <v>230</v>
      </c>
      <c r="G18" s="12">
        <f t="shared" si="2"/>
        <v>460</v>
      </c>
      <c r="H18" s="12">
        <f t="shared" si="0"/>
        <v>514.8</v>
      </c>
      <c r="I18" s="12">
        <f t="shared" si="1"/>
        <v>506</v>
      </c>
      <c r="J18" s="14">
        <v>750</v>
      </c>
      <c r="K18" s="12">
        <f t="shared" si="3"/>
        <v>0.0013333333333333333</v>
      </c>
      <c r="L18" s="13">
        <f t="shared" si="4"/>
        <v>0.6746666666666666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28</v>
      </c>
      <c r="C19" s="12">
        <v>25</v>
      </c>
      <c r="D19" s="12">
        <v>13</v>
      </c>
      <c r="E19" s="12">
        <v>33</v>
      </c>
      <c r="F19" s="12">
        <v>15</v>
      </c>
      <c r="G19" s="12">
        <f t="shared" si="2"/>
        <v>30</v>
      </c>
      <c r="H19" s="12">
        <f t="shared" si="0"/>
        <v>25.8</v>
      </c>
      <c r="I19" s="12">
        <f t="shared" si="1"/>
        <v>31.5</v>
      </c>
      <c r="J19" s="14">
        <v>300</v>
      </c>
      <c r="K19" s="12">
        <f t="shared" si="3"/>
        <v>0.0033333333333333335</v>
      </c>
      <c r="L19" s="13">
        <f t="shared" si="4"/>
        <v>0.10500000000000001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>
        <v>276</v>
      </c>
      <c r="C20" s="12">
        <v>188</v>
      </c>
      <c r="D20" s="12">
        <v>176</v>
      </c>
      <c r="E20" s="12">
        <v>191</v>
      </c>
      <c r="F20" s="12">
        <v>78</v>
      </c>
      <c r="G20" s="12">
        <f t="shared" si="2"/>
        <v>156</v>
      </c>
      <c r="H20" s="12">
        <f t="shared" si="0"/>
        <v>197.4</v>
      </c>
      <c r="I20" s="12">
        <f t="shared" si="1"/>
        <v>173.5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>
        <v>46</v>
      </c>
      <c r="C21" s="12">
        <v>26</v>
      </c>
      <c r="D21" s="12">
        <v>22</v>
      </c>
      <c r="E21" s="12">
        <v>23</v>
      </c>
      <c r="F21" s="12">
        <v>3</v>
      </c>
      <c r="G21" s="12">
        <f t="shared" si="2"/>
        <v>6</v>
      </c>
      <c r="H21" s="12">
        <f t="shared" si="0"/>
        <v>24.6</v>
      </c>
      <c r="I21" s="12">
        <f t="shared" si="1"/>
        <v>14.5</v>
      </c>
      <c r="J21" s="14"/>
      <c r="K21" s="12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>
        <v>41</v>
      </c>
      <c r="C22" s="12">
        <v>237</v>
      </c>
      <c r="D22" s="12">
        <v>710</v>
      </c>
      <c r="E22" s="12">
        <v>595</v>
      </c>
      <c r="F22" s="12">
        <v>765</v>
      </c>
      <c r="G22" s="12">
        <f t="shared" si="2"/>
        <v>1530</v>
      </c>
      <c r="H22" s="12">
        <f>AVERAGE(B22,C22,D22,E22,G22)</f>
        <v>622.6</v>
      </c>
      <c r="I22" s="12">
        <f>AVERAGE(E22,G22)</f>
        <v>1062.5</v>
      </c>
      <c r="J22" s="14">
        <v>3300</v>
      </c>
      <c r="K22" s="12">
        <f t="shared" si="3"/>
        <v>0.00030303030303030303</v>
      </c>
      <c r="L22" s="13">
        <f t="shared" si="4"/>
        <v>0.32196969696969696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/>
      <c r="C23" s="12"/>
      <c r="D23" s="12"/>
      <c r="E23" s="12"/>
      <c r="F23" s="12">
        <v>0</v>
      </c>
      <c r="G23" s="12">
        <f t="shared" si="2"/>
        <v>0</v>
      </c>
      <c r="H23" s="12">
        <f aca="true" t="shared" si="5" ref="H23:H43">AVERAGE(B23,C23,D23,E23,G23)</f>
        <v>0</v>
      </c>
      <c r="I23" s="12">
        <f aca="true" t="shared" si="6" ref="I23:I43">AVERAGE(E23,G23)</f>
        <v>0</v>
      </c>
      <c r="J23" s="14">
        <v>3300</v>
      </c>
      <c r="K23" s="12">
        <f t="shared" si="3"/>
        <v>0.00030303030303030303</v>
      </c>
      <c r="L23" s="13">
        <f t="shared" si="4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/>
      <c r="C24" s="12"/>
      <c r="D24" s="12"/>
      <c r="E24" s="12"/>
      <c r="F24" s="12">
        <v>0</v>
      </c>
      <c r="G24" s="12">
        <f t="shared" si="2"/>
        <v>0</v>
      </c>
      <c r="H24" s="12">
        <f t="shared" si="5"/>
        <v>0</v>
      </c>
      <c r="I24" s="12">
        <f t="shared" si="6"/>
        <v>0</v>
      </c>
      <c r="J24" s="14">
        <v>3300</v>
      </c>
      <c r="K24" s="12">
        <f t="shared" si="3"/>
        <v>0.00030303030303030303</v>
      </c>
      <c r="L24" s="13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/>
      <c r="C25" s="12"/>
      <c r="D25" s="12"/>
      <c r="E25" s="12"/>
      <c r="F25" s="12">
        <v>0</v>
      </c>
      <c r="G25" s="12">
        <f t="shared" si="2"/>
        <v>0</v>
      </c>
      <c r="H25" s="12">
        <f t="shared" si="5"/>
        <v>0</v>
      </c>
      <c r="I25" s="12">
        <f t="shared" si="6"/>
        <v>0</v>
      </c>
      <c r="J25" s="14">
        <v>3300</v>
      </c>
      <c r="K25" s="12">
        <f t="shared" si="3"/>
        <v>0.00030303030303030303</v>
      </c>
      <c r="L25" s="13">
        <f t="shared" si="4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>
        <v>681</v>
      </c>
      <c r="C26" s="12">
        <v>457</v>
      </c>
      <c r="D26" s="12">
        <v>499</v>
      </c>
      <c r="E26" s="12">
        <v>411</v>
      </c>
      <c r="F26" s="12">
        <v>427</v>
      </c>
      <c r="G26" s="12">
        <f t="shared" si="2"/>
        <v>854</v>
      </c>
      <c r="H26" s="12">
        <f t="shared" si="5"/>
        <v>580.4</v>
      </c>
      <c r="I26" s="12">
        <f t="shared" si="6"/>
        <v>632.5</v>
      </c>
      <c r="J26" s="14">
        <v>5500</v>
      </c>
      <c r="K26" s="12">
        <f t="shared" si="3"/>
        <v>0.0001818181818181818</v>
      </c>
      <c r="L26" s="13">
        <f t="shared" si="4"/>
        <v>0.11499999999999999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/>
      <c r="C27" s="12"/>
      <c r="D27" s="12"/>
      <c r="E27" s="12"/>
      <c r="F27" s="12">
        <v>0</v>
      </c>
      <c r="G27" s="12">
        <f t="shared" si="2"/>
        <v>0</v>
      </c>
      <c r="H27" s="12">
        <f t="shared" si="5"/>
        <v>0</v>
      </c>
      <c r="I27" s="12">
        <f t="shared" si="6"/>
        <v>0</v>
      </c>
      <c r="J27" s="14">
        <v>5500</v>
      </c>
      <c r="K27" s="12">
        <f t="shared" si="3"/>
        <v>0.0001818181818181818</v>
      </c>
      <c r="L27" s="13">
        <f t="shared" si="4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/>
      <c r="C28" s="12"/>
      <c r="D28" s="12"/>
      <c r="E28" s="12"/>
      <c r="F28" s="12">
        <v>0</v>
      </c>
      <c r="G28" s="12">
        <f t="shared" si="2"/>
        <v>0</v>
      </c>
      <c r="H28" s="12">
        <f t="shared" si="5"/>
        <v>0</v>
      </c>
      <c r="I28" s="12">
        <f t="shared" si="6"/>
        <v>0</v>
      </c>
      <c r="J28" s="14">
        <v>5500</v>
      </c>
      <c r="K28" s="12">
        <f t="shared" si="3"/>
        <v>0.0001818181818181818</v>
      </c>
      <c r="L28" s="13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/>
      <c r="C29" s="12"/>
      <c r="D29" s="12"/>
      <c r="E29" s="12"/>
      <c r="F29" s="12">
        <v>0</v>
      </c>
      <c r="G29" s="12">
        <f t="shared" si="2"/>
        <v>0</v>
      </c>
      <c r="H29" s="12">
        <f t="shared" si="5"/>
        <v>0</v>
      </c>
      <c r="I29" s="12">
        <f t="shared" si="6"/>
        <v>0</v>
      </c>
      <c r="J29" s="14">
        <v>5500</v>
      </c>
      <c r="K29" s="12">
        <f t="shared" si="3"/>
        <v>0.0001818181818181818</v>
      </c>
      <c r="L29" s="13">
        <f t="shared" si="4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/>
      <c r="C30" s="12"/>
      <c r="D30" s="12"/>
      <c r="E30" s="12"/>
      <c r="F30" s="12">
        <v>0</v>
      </c>
      <c r="G30" s="12">
        <f t="shared" si="2"/>
        <v>0</v>
      </c>
      <c r="H30" s="12">
        <f t="shared" si="5"/>
        <v>0</v>
      </c>
      <c r="I30" s="12">
        <f t="shared" si="6"/>
        <v>0</v>
      </c>
      <c r="J30" s="14">
        <v>300</v>
      </c>
      <c r="K30" s="12">
        <f t="shared" si="3"/>
        <v>0.0033333333333333335</v>
      </c>
      <c r="L30" s="13">
        <f t="shared" si="4"/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>
        <v>1</v>
      </c>
      <c r="C31" s="12">
        <v>0</v>
      </c>
      <c r="D31" s="12">
        <v>0</v>
      </c>
      <c r="E31" s="12">
        <v>6</v>
      </c>
      <c r="F31" s="12">
        <v>3</v>
      </c>
      <c r="G31" s="12">
        <f t="shared" si="2"/>
        <v>6</v>
      </c>
      <c r="H31" s="12">
        <f t="shared" si="5"/>
        <v>2.6</v>
      </c>
      <c r="I31" s="12">
        <f t="shared" si="6"/>
        <v>6</v>
      </c>
      <c r="J31" s="14">
        <v>900</v>
      </c>
      <c r="K31" s="12">
        <f t="shared" si="3"/>
        <v>0.0011111111111111111</v>
      </c>
      <c r="L31" s="13">
        <f t="shared" si="4"/>
        <v>0.006666666666666666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/>
      <c r="C32" s="12"/>
      <c r="D32" s="12"/>
      <c r="E32" s="12"/>
      <c r="F32" s="12">
        <v>0</v>
      </c>
      <c r="G32" s="12">
        <f t="shared" si="2"/>
        <v>0</v>
      </c>
      <c r="H32" s="12">
        <f t="shared" si="5"/>
        <v>0</v>
      </c>
      <c r="I32" s="12">
        <f t="shared" si="6"/>
        <v>0</v>
      </c>
      <c r="J32" s="12"/>
      <c r="K32" s="12"/>
      <c r="L32" s="1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/>
      <c r="C33" s="12"/>
      <c r="D33" s="12"/>
      <c r="E33" s="12"/>
      <c r="F33" s="12">
        <v>0</v>
      </c>
      <c r="G33" s="12">
        <f t="shared" si="2"/>
        <v>0</v>
      </c>
      <c r="H33" s="12">
        <f t="shared" si="5"/>
        <v>0</v>
      </c>
      <c r="I33" s="12">
        <f t="shared" si="6"/>
        <v>0</v>
      </c>
      <c r="J33" s="12">
        <v>700</v>
      </c>
      <c r="K33" s="12">
        <f t="shared" si="3"/>
        <v>0.0014285714285714286</v>
      </c>
      <c r="L33" s="13">
        <f t="shared" si="4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>
        <v>12</v>
      </c>
      <c r="C34" s="12">
        <v>10</v>
      </c>
      <c r="D34" s="12">
        <v>10</v>
      </c>
      <c r="E34" s="12">
        <v>25</v>
      </c>
      <c r="F34" s="12">
        <v>25</v>
      </c>
      <c r="G34" s="12">
        <f t="shared" si="2"/>
        <v>50</v>
      </c>
      <c r="H34" s="12">
        <f t="shared" si="5"/>
        <v>21.4</v>
      </c>
      <c r="I34" s="12">
        <f t="shared" si="6"/>
        <v>37.5</v>
      </c>
      <c r="J34" s="12"/>
      <c r="K34" s="12"/>
      <c r="L34" s="1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/>
      <c r="C35" s="12"/>
      <c r="D35" s="12"/>
      <c r="E35" s="12"/>
      <c r="F35" s="12">
        <v>0</v>
      </c>
      <c r="G35" s="12">
        <f t="shared" si="2"/>
        <v>0</v>
      </c>
      <c r="H35" s="12">
        <f t="shared" si="5"/>
        <v>0</v>
      </c>
      <c r="I35" s="12">
        <f t="shared" si="6"/>
        <v>0</v>
      </c>
      <c r="J35" s="12"/>
      <c r="K35" s="12"/>
      <c r="L35" s="1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28</v>
      </c>
      <c r="B36" s="12">
        <v>7</v>
      </c>
      <c r="C36" s="12">
        <v>14</v>
      </c>
      <c r="D36" s="12">
        <v>4</v>
      </c>
      <c r="E36" s="12">
        <v>13</v>
      </c>
      <c r="F36" s="12">
        <v>2</v>
      </c>
      <c r="G36" s="12">
        <f t="shared" si="2"/>
        <v>4</v>
      </c>
      <c r="H36" s="12">
        <f t="shared" si="5"/>
        <v>8.4</v>
      </c>
      <c r="I36" s="12">
        <f t="shared" si="6"/>
        <v>8.5</v>
      </c>
      <c r="J36" s="12"/>
      <c r="K36" s="12"/>
      <c r="L36" s="1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29</v>
      </c>
      <c r="B37" s="12">
        <v>297</v>
      </c>
      <c r="C37" s="12">
        <v>21</v>
      </c>
      <c r="D37" s="12">
        <v>38</v>
      </c>
      <c r="E37" s="12">
        <v>3</v>
      </c>
      <c r="F37" s="12">
        <v>173</v>
      </c>
      <c r="G37" s="12">
        <f t="shared" si="2"/>
        <v>346</v>
      </c>
      <c r="H37" s="12">
        <f t="shared" si="5"/>
        <v>141</v>
      </c>
      <c r="I37" s="12">
        <f t="shared" si="6"/>
        <v>174.5</v>
      </c>
      <c r="J37" s="12"/>
      <c r="K37" s="12"/>
      <c r="L37" s="1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30</v>
      </c>
      <c r="B38" s="12">
        <v>1824</v>
      </c>
      <c r="C38" s="12">
        <v>1173</v>
      </c>
      <c r="D38" s="12">
        <v>1038</v>
      </c>
      <c r="E38" s="12">
        <v>1015</v>
      </c>
      <c r="F38" s="12">
        <v>660</v>
      </c>
      <c r="G38" s="12">
        <f t="shared" si="2"/>
        <v>1320</v>
      </c>
      <c r="H38" s="12">
        <f t="shared" si="5"/>
        <v>1274</v>
      </c>
      <c r="I38" s="12">
        <f t="shared" si="6"/>
        <v>1167.5</v>
      </c>
      <c r="J38" s="12"/>
      <c r="K38" s="12"/>
      <c r="L38" s="1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31</v>
      </c>
      <c r="B39" s="12">
        <v>199</v>
      </c>
      <c r="C39" s="12">
        <v>906</v>
      </c>
      <c r="D39" s="12">
        <v>993</v>
      </c>
      <c r="E39" s="12">
        <v>988</v>
      </c>
      <c r="F39" s="12">
        <v>344</v>
      </c>
      <c r="G39" s="12">
        <f t="shared" si="2"/>
        <v>688</v>
      </c>
      <c r="H39" s="12">
        <f t="shared" si="5"/>
        <v>754.8</v>
      </c>
      <c r="I39" s="12">
        <f t="shared" si="6"/>
        <v>838</v>
      </c>
      <c r="J39" s="12"/>
      <c r="K39" s="12"/>
      <c r="L39" s="1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3" t="s">
        <v>32</v>
      </c>
      <c r="B40" s="12">
        <v>966</v>
      </c>
      <c r="C40" s="12">
        <v>893</v>
      </c>
      <c r="D40" s="12">
        <v>734</v>
      </c>
      <c r="E40" s="12">
        <v>989</v>
      </c>
      <c r="F40" s="12">
        <v>290</v>
      </c>
      <c r="G40" s="12">
        <f t="shared" si="2"/>
        <v>580</v>
      </c>
      <c r="H40" s="12">
        <f t="shared" si="5"/>
        <v>832.4</v>
      </c>
      <c r="I40" s="12">
        <f t="shared" si="6"/>
        <v>784.5</v>
      </c>
      <c r="J40" s="12"/>
      <c r="K40" s="12"/>
      <c r="L40" s="1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3" t="s">
        <v>33</v>
      </c>
      <c r="B41" s="12">
        <v>352</v>
      </c>
      <c r="C41" s="12">
        <v>452</v>
      </c>
      <c r="D41" s="12">
        <v>520</v>
      </c>
      <c r="E41" s="12">
        <v>487</v>
      </c>
      <c r="F41" s="12">
        <v>172</v>
      </c>
      <c r="G41" s="12">
        <f t="shared" si="2"/>
        <v>344</v>
      </c>
      <c r="H41" s="12">
        <f t="shared" si="5"/>
        <v>431</v>
      </c>
      <c r="I41" s="12">
        <f t="shared" si="6"/>
        <v>415.5</v>
      </c>
      <c r="J41" s="12"/>
      <c r="K41" s="12"/>
      <c r="L41" s="13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3" t="s">
        <v>48</v>
      </c>
      <c r="B42" s="12">
        <v>343</v>
      </c>
      <c r="C42" s="12">
        <v>339</v>
      </c>
      <c r="D42" s="12">
        <v>446</v>
      </c>
      <c r="E42" s="12">
        <v>545</v>
      </c>
      <c r="F42" s="12">
        <v>232</v>
      </c>
      <c r="G42" s="12">
        <f t="shared" si="2"/>
        <v>464</v>
      </c>
      <c r="H42" s="12">
        <f t="shared" si="5"/>
        <v>427.4</v>
      </c>
      <c r="I42" s="12">
        <f t="shared" si="6"/>
        <v>504.5</v>
      </c>
      <c r="J42" s="12"/>
      <c r="K42" s="12"/>
      <c r="L42" s="1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3" t="s">
        <v>49</v>
      </c>
      <c r="B43" s="12">
        <v>5112</v>
      </c>
      <c r="C43" s="12">
        <v>5723</v>
      </c>
      <c r="D43" s="12">
        <v>5516</v>
      </c>
      <c r="E43" s="12">
        <v>6635</v>
      </c>
      <c r="F43" s="12">
        <v>2902</v>
      </c>
      <c r="G43" s="12">
        <f t="shared" si="2"/>
        <v>5804</v>
      </c>
      <c r="H43" s="12">
        <f t="shared" si="5"/>
        <v>5758</v>
      </c>
      <c r="I43" s="12">
        <f t="shared" si="6"/>
        <v>6219.5</v>
      </c>
      <c r="J43" s="12"/>
      <c r="K43" s="12"/>
      <c r="L43" s="13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15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3" t="s">
        <v>51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3">
        <f>SUM(L8:L43)</f>
        <v>3.787318181818182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15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15"/>
      <c r="B47" s="16" t="s">
        <v>34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15"/>
      <c r="B48" s="16" t="s">
        <v>40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1" t="s">
        <v>52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3" t="s">
        <v>53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2">
        <v>0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3" t="s">
        <v>54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3">
        <f>SUM(L45:L52)</f>
        <v>3.787318181818182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2002-07-08T12:31:35Z</cp:lastPrinted>
  <dcterms:created xsi:type="dcterms:W3CDTF">2002-07-04T12:53:46Z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